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DMV\FNS\Purchasing and Contracts\Procurement Files\00Purchase Orders\Purchase Orders FY 2026\Pending Upload October FY26\"/>
    </mc:Choice>
  </mc:AlternateContent>
  <xr:revisionPtr revIDLastSave="0" documentId="13_ncr:1_{8B32540A-2FF9-4CB3-A28F-612E08C6C20A}" xr6:coauthVersionLast="47" xr6:coauthVersionMax="47" xr10:uidLastSave="{00000000-0000-0000-0000-000000000000}"/>
  <bookViews>
    <workbookView xWindow="-105" yWindow="0" windowWidth="19410" windowHeight="15585" xr2:uid="{00000000-000D-0000-FFFF-FFFF00000000}"/>
  </bookViews>
  <sheets>
    <sheet name="Trend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T11" i="1" l="1"/>
  <c r="BU11" i="1" s="1"/>
  <c r="BT10" i="1"/>
  <c r="BU10" i="1" s="1"/>
  <c r="BU9" i="1"/>
  <c r="BT9" i="1"/>
  <c r="BL8" i="1"/>
  <c r="BK8" i="1"/>
  <c r="BJ8" i="1"/>
  <c r="BI8" i="1"/>
  <c r="BH8" i="1"/>
  <c r="BG8" i="1"/>
  <c r="BF8" i="1"/>
  <c r="BE8" i="1"/>
  <c r="BD8" i="1"/>
  <c r="BC8" i="1"/>
  <c r="BB8" i="1"/>
  <c r="AZ8" i="1"/>
  <c r="AY8" i="1"/>
  <c r="AX8" i="1"/>
  <c r="AW8" i="1"/>
  <c r="AV8" i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Martinez, Kat</author>
  </authors>
  <commentList>
    <comment ref="AK5" authorId="0" shapeId="0" xr:uid="{7CBD5D25-CE3B-4A7C-8549-C64599D79BC1}">
      <text>
        <r>
          <rPr>
            <b/>
            <sz val="9"/>
            <color indexed="81"/>
            <rFont val="Tahoma"/>
            <family val="2"/>
          </rPr>
          <t>Martinez, Kat:</t>
        </r>
        <r>
          <rPr>
            <sz val="9"/>
            <color indexed="81"/>
            <rFont val="Tahoma"/>
            <family val="2"/>
          </rPr>
          <t xml:space="preserve">
+2 reopened</t>
        </r>
      </text>
    </comment>
    <comment ref="AT8" authorId="0" shapeId="0" xr:uid="{BB6BE437-67BC-4D60-ADD2-5E9339E94B47}">
      <text>
        <r>
          <rPr>
            <b/>
            <sz val="9"/>
            <color indexed="81"/>
            <rFont val="Tahoma"/>
            <family val="2"/>
          </rPr>
          <t>Martinez, Kat:</t>
        </r>
        <r>
          <rPr>
            <sz val="9"/>
            <color indexed="81"/>
            <rFont val="Tahoma"/>
            <family val="2"/>
          </rPr>
          <t xml:space="preserve">
Out of balance by one because of the Pitney 4805</t>
        </r>
      </text>
    </comment>
  </commentList>
</comments>
</file>

<file path=xl/sharedStrings.xml><?xml version="1.0" encoding="utf-8"?>
<sst xmlns="http://schemas.openxmlformats.org/spreadsheetml/2006/main" count="21" uniqueCount="20">
  <si>
    <t>Total POs</t>
  </si>
  <si>
    <t>POs missing from previous month's file</t>
  </si>
  <si>
    <t>POs missing from previous month's file - Removed Citibank and all expiring in 2020</t>
  </si>
  <si>
    <t>New POs not on previous month's file</t>
  </si>
  <si>
    <t>PO Number</t>
  </si>
  <si>
    <t>Supplier Name</t>
  </si>
  <si>
    <t>Total Dollar Amount</t>
  </si>
  <si>
    <t>PO Date</t>
  </si>
  <si>
    <t>Statutory Authority</t>
  </si>
  <si>
    <t>Contract Expire Date</t>
  </si>
  <si>
    <t>Explanation - Status</t>
  </si>
  <si>
    <t>Month-Over-Month Change</t>
  </si>
  <si>
    <t>Texas Government Code, Chapter 2155</t>
  </si>
  <si>
    <t>60800 0000014861</t>
  </si>
  <si>
    <t>TEKSYSTEMS INC</t>
  </si>
  <si>
    <t>Texas Government Code, Chapter 2157</t>
  </si>
  <si>
    <t>60800 0000014941</t>
  </si>
  <si>
    <t>TEXAS GOVLINK INC</t>
  </si>
  <si>
    <t>60800 0000015582</t>
  </si>
  <si>
    <t>INNOVATION EVENT MANAGEMENT, 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</si>
</sst>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0"/>
      <color rgb="FF000000"/>
      <name val="Arial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9">
    <xf numFmtId="0" fontId="0" fillId="0" borderId="0" xfId="0"/>
    <xf numFmtId="17" fontId="1" fillId="0" borderId="1" xfId="0" applyNumberFormat="1" applyFont="1" applyBorder="1"/>
    <xf numFmtId="17" fontId="1" fillId="0" borderId="1" xfId="0" applyNumberFormat="1" applyFont="1" applyBorder="1" applyAlignment="1">
      <alignment horizontal="center"/>
    </xf>
    <xf numFmtId="43" fontId="0" fillId="0" borderId="0" xfId="1" applyFont="1"/>
    <xf numFmtId="14" fontId="0" fillId="0" borderId="0" xfId="0" applyNumberFormat="1"/>
    <xf numFmtId="164" fontId="0" fillId="0" borderId="0" xfId="1" applyNumberFormat="1" applyFont="1"/>
    <xf numFmtId="38" fontId="0" fillId="0" borderId="0" xfId="1" applyNumberFormat="1" applyFont="1"/>
    <xf numFmtId="0" fontId="0" fillId="2" borderId="0" xfId="0" applyFill="1"/>
    <xf numFmtId="43" fontId="0" fillId="2" borderId="0" xfId="1" applyFont="1" applyFill="1"/>
    <xf numFmtId="14" fontId="0" fillId="2" borderId="0" xfId="0" applyNumberFormat="1" applyFill="1"/>
    <xf numFmtId="0" fontId="2" fillId="0" borderId="0" xfId="0" applyFont="1"/>
    <xf numFmtId="0" fontId="1" fillId="0" borderId="0" xfId="0" applyFont="1"/>
    <xf numFmtId="43" fontId="1" fillId="0" borderId="0" xfId="1" applyFont="1"/>
    <xf numFmtId="0" fontId="2" fillId="0" borderId="2" xfId="0" applyFont="1" applyBorder="1"/>
    <xf numFmtId="38" fontId="0" fillId="0" borderId="2" xfId="0" applyNumberFormat="1" applyBorder="1"/>
    <xf numFmtId="0" fontId="0" fillId="3" borderId="0" xfId="0" applyFill="1"/>
    <xf numFmtId="43" fontId="0" fillId="3" borderId="0" xfId="1" applyFont="1" applyFill="1"/>
    <xf numFmtId="14" fontId="0" fillId="3" borderId="0" xfId="0" applyNumberFormat="1" applyFill="1"/>
    <xf numFmtId="14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DMV\FNS\Purchasing%20and%20Contracts\Procurement%20Files\00Purchase%20Orders\Purchase%20Orders%20FY%202026\SB%2020%20ComplIance%20FY%202026\SB20%20Compliance%20Template%2025.10.01.xlsx" TargetMode="External"/><Relationship Id="rId1" Type="http://schemas.openxmlformats.org/officeDocument/2006/relationships/externalLinkPath" Target="/DMV/FNS/Purchasing%20and%20Contracts/Procurement%20Files/00Purchase%20Orders/Purchase%20Orders%20FY%202026/SB%2020%20ComplIance%20FY%202026/SB20%20Compliance%20Template%2025.10.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nal List_Save as .csv"/>
      <sheetName val="Trends"/>
      <sheetName val="Pivot"/>
      <sheetName val="ERH_PO_ALL"/>
      <sheetName val="Working"/>
      <sheetName val="Stat Auth"/>
      <sheetName val="PO Numbers List"/>
      <sheetName val="PO Report - UPDATE Monthl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PO ID</v>
          </cell>
          <cell r="B1" t="str">
            <v>PO Status Description</v>
          </cell>
        </row>
        <row r="2">
          <cell r="A2" t="str">
            <v>0000013245</v>
          </cell>
          <cell r="B2" t="str">
            <v>Approved</v>
          </cell>
        </row>
        <row r="3">
          <cell r="A3" t="str">
            <v>0000014861</v>
          </cell>
          <cell r="B3" t="str">
            <v>Complete</v>
          </cell>
        </row>
        <row r="4">
          <cell r="A4" t="str">
            <v>0000014941</v>
          </cell>
          <cell r="B4" t="str">
            <v>Complete</v>
          </cell>
        </row>
        <row r="5">
          <cell r="A5" t="str">
            <v>0000015099</v>
          </cell>
          <cell r="B5" t="str">
            <v>Approved</v>
          </cell>
        </row>
        <row r="6">
          <cell r="A6" t="str">
            <v>0000015333</v>
          </cell>
          <cell r="B6" t="str">
            <v>Approved</v>
          </cell>
        </row>
        <row r="7">
          <cell r="A7" t="str">
            <v>0000015582</v>
          </cell>
          <cell r="B7" t="str">
            <v>Complete</v>
          </cell>
        </row>
        <row r="8">
          <cell r="A8" t="str">
            <v>0000016193</v>
          </cell>
          <cell r="B8" t="str">
            <v>Approved</v>
          </cell>
        </row>
        <row r="9">
          <cell r="A9" t="str">
            <v>0000016223</v>
          </cell>
          <cell r="B9" t="str">
            <v>Approved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BU11"/>
  <sheetViews>
    <sheetView showGridLines="0" tabSelected="1" workbookViewId="0"/>
  </sheetViews>
  <sheetFormatPr defaultRowHeight="12.75" x14ac:dyDescent="0.2"/>
  <cols>
    <col min="2" max="2" width="33.85546875" bestFit="1" customWidth="1"/>
    <col min="3" max="3" width="7.140625" hidden="1" customWidth="1"/>
    <col min="4" max="4" width="6.7109375" hidden="1" customWidth="1"/>
    <col min="5" max="5" width="7" hidden="1" customWidth="1"/>
    <col min="6" max="28" width="0" hidden="1" customWidth="1"/>
    <col min="29" max="62" width="9.85546875" hidden="1" customWidth="1"/>
    <col min="63" max="63" width="9.85546875" customWidth="1"/>
    <col min="64" max="64" width="9.85546875" bestFit="1" customWidth="1"/>
    <col min="66" max="66" width="19.42578125" customWidth="1"/>
    <col min="67" max="67" width="45.7109375" bestFit="1" customWidth="1"/>
    <col min="68" max="68" width="20.5703125" style="3" bestFit="1" customWidth="1"/>
    <col min="69" max="69" width="10.7109375" bestFit="1" customWidth="1"/>
    <col min="70" max="70" width="58.140625" bestFit="1" customWidth="1"/>
    <col min="71" max="71" width="20" style="4" bestFit="1" customWidth="1"/>
    <col min="72" max="72" width="11" bestFit="1" customWidth="1"/>
    <col min="73" max="76" width="34" customWidth="1"/>
  </cols>
  <sheetData>
    <row r="4" spans="2:73" x14ac:dyDescent="0.2">
      <c r="C4" s="1">
        <v>44075</v>
      </c>
      <c r="D4" s="2">
        <v>44105</v>
      </c>
      <c r="E4" s="2">
        <v>44136</v>
      </c>
      <c r="F4" s="2">
        <v>44166</v>
      </c>
      <c r="G4" s="2">
        <v>44197</v>
      </c>
      <c r="H4" s="2">
        <v>44228</v>
      </c>
      <c r="I4" s="2">
        <v>44256</v>
      </c>
      <c r="J4" s="2">
        <v>44287</v>
      </c>
      <c r="K4" s="2">
        <v>44317</v>
      </c>
      <c r="L4" s="2">
        <v>44348</v>
      </c>
      <c r="M4" s="2">
        <v>44378</v>
      </c>
      <c r="N4" s="2">
        <v>44409</v>
      </c>
      <c r="O4" s="2">
        <v>44440</v>
      </c>
      <c r="P4" s="2">
        <v>44470</v>
      </c>
      <c r="Q4" s="2">
        <v>44501</v>
      </c>
      <c r="R4" s="2">
        <v>44531</v>
      </c>
      <c r="S4" s="2">
        <v>44562</v>
      </c>
      <c r="T4" s="2">
        <v>44593</v>
      </c>
      <c r="U4" s="2">
        <v>44621</v>
      </c>
      <c r="V4" s="2">
        <v>44652</v>
      </c>
      <c r="W4" s="2">
        <v>44682</v>
      </c>
      <c r="X4" s="2">
        <v>44713</v>
      </c>
      <c r="Y4" s="2">
        <v>44743</v>
      </c>
      <c r="Z4" s="2">
        <v>44774</v>
      </c>
      <c r="AA4" s="2">
        <v>44805</v>
      </c>
      <c r="AB4" s="2">
        <v>44835</v>
      </c>
      <c r="AC4" s="2">
        <v>44866</v>
      </c>
      <c r="AD4" s="2">
        <v>44896</v>
      </c>
      <c r="AE4" s="2">
        <v>44927</v>
      </c>
      <c r="AF4" s="2">
        <v>44958</v>
      </c>
      <c r="AG4" s="2">
        <v>44986</v>
      </c>
      <c r="AH4" s="2">
        <v>45017</v>
      </c>
      <c r="AI4" s="2">
        <v>45047</v>
      </c>
      <c r="AJ4" s="2">
        <v>45078</v>
      </c>
      <c r="AK4" s="2">
        <v>45108</v>
      </c>
      <c r="AL4" s="2">
        <v>45139</v>
      </c>
      <c r="AM4" s="2">
        <v>45170</v>
      </c>
      <c r="AN4" s="2">
        <v>45200</v>
      </c>
      <c r="AO4" s="2">
        <v>45231</v>
      </c>
      <c r="AP4" s="2">
        <v>45261</v>
      </c>
      <c r="AQ4" s="2">
        <v>45292</v>
      </c>
      <c r="AR4" s="2">
        <v>45323</v>
      </c>
      <c r="AS4" s="2">
        <v>45352</v>
      </c>
      <c r="AT4" s="2">
        <v>45383</v>
      </c>
      <c r="AU4" s="2">
        <v>45413</v>
      </c>
      <c r="AV4" s="2">
        <v>45444</v>
      </c>
      <c r="AW4" s="2">
        <v>45474</v>
      </c>
      <c r="AX4" s="2">
        <v>45505</v>
      </c>
      <c r="AY4" s="2">
        <v>45536</v>
      </c>
      <c r="AZ4" s="2">
        <v>45566</v>
      </c>
      <c r="BA4" s="2">
        <v>45597</v>
      </c>
      <c r="BB4" s="2">
        <v>45627</v>
      </c>
      <c r="BC4" s="2">
        <v>45658</v>
      </c>
      <c r="BD4" s="2">
        <v>45689</v>
      </c>
      <c r="BE4" s="2">
        <v>45717</v>
      </c>
      <c r="BF4" s="2">
        <v>45748</v>
      </c>
      <c r="BG4" s="2">
        <v>45778</v>
      </c>
      <c r="BH4" s="2">
        <v>45809</v>
      </c>
      <c r="BI4" s="2">
        <v>45839</v>
      </c>
      <c r="BJ4" s="2">
        <v>45870</v>
      </c>
      <c r="BK4" s="2">
        <v>45901</v>
      </c>
      <c r="BL4" s="2">
        <v>45931</v>
      </c>
    </row>
    <row r="5" spans="2:73" x14ac:dyDescent="0.2">
      <c r="B5" t="s">
        <v>0</v>
      </c>
      <c r="C5" s="5">
        <v>2518</v>
      </c>
      <c r="D5" s="5">
        <v>2679</v>
      </c>
      <c r="E5" s="5">
        <v>2801</v>
      </c>
      <c r="F5" s="5">
        <v>2891</v>
      </c>
      <c r="G5" s="5">
        <v>2709</v>
      </c>
      <c r="H5" s="5">
        <v>2717</v>
      </c>
      <c r="I5" s="5">
        <v>2765</v>
      </c>
      <c r="J5" s="5">
        <v>2849</v>
      </c>
      <c r="K5" s="5">
        <v>2981</v>
      </c>
      <c r="L5" s="5">
        <v>3104</v>
      </c>
      <c r="M5" s="5">
        <v>3192</v>
      </c>
      <c r="N5" s="5">
        <v>3334</v>
      </c>
      <c r="O5" s="5">
        <v>3470</v>
      </c>
      <c r="P5" s="5">
        <v>3620</v>
      </c>
      <c r="Q5" s="5">
        <v>3739</v>
      </c>
      <c r="R5" s="5">
        <v>1724</v>
      </c>
      <c r="S5" s="5">
        <v>1779</v>
      </c>
      <c r="T5" s="5">
        <v>1769</v>
      </c>
      <c r="U5" s="5">
        <v>1858</v>
      </c>
      <c r="V5" s="5">
        <v>1989</v>
      </c>
      <c r="W5" s="5">
        <v>2114</v>
      </c>
      <c r="X5" s="5">
        <v>2243</v>
      </c>
      <c r="Y5" s="5">
        <v>1457</v>
      </c>
      <c r="Z5" s="5">
        <v>1694</v>
      </c>
      <c r="AA5" s="5">
        <v>1915</v>
      </c>
      <c r="AB5" s="5">
        <v>655</v>
      </c>
      <c r="AC5" s="5">
        <v>640</v>
      </c>
      <c r="AD5" s="5">
        <v>684</v>
      </c>
      <c r="AE5" s="5">
        <v>709</v>
      </c>
      <c r="AF5" s="5">
        <v>781</v>
      </c>
      <c r="AG5" s="5">
        <v>903</v>
      </c>
      <c r="AH5" s="5">
        <v>987</v>
      </c>
      <c r="AI5" s="5">
        <v>689</v>
      </c>
      <c r="AJ5" s="5">
        <v>665</v>
      </c>
      <c r="AK5" s="5">
        <v>765</v>
      </c>
      <c r="AL5" s="5">
        <v>1052</v>
      </c>
      <c r="AM5" s="5">
        <v>1218</v>
      </c>
      <c r="AN5" s="5">
        <v>950</v>
      </c>
      <c r="AO5" s="5">
        <v>1092</v>
      </c>
      <c r="AP5" s="5">
        <v>1169</v>
      </c>
      <c r="AQ5" s="5">
        <v>1317</v>
      </c>
      <c r="AR5" s="5">
        <v>1413</v>
      </c>
      <c r="AS5" s="5">
        <v>1512</v>
      </c>
      <c r="AT5" s="5">
        <v>1645</v>
      </c>
      <c r="AU5" s="5">
        <v>936</v>
      </c>
      <c r="AV5" s="5">
        <v>1038</v>
      </c>
      <c r="AW5" s="5">
        <v>1173</v>
      </c>
      <c r="AX5" s="5">
        <v>1431</v>
      </c>
      <c r="AY5" s="5">
        <v>1585</v>
      </c>
      <c r="AZ5" s="5">
        <v>1763</v>
      </c>
      <c r="BA5" s="5">
        <v>1887</v>
      </c>
      <c r="BB5" s="5">
        <v>1985</v>
      </c>
      <c r="BC5" s="5">
        <v>2069</v>
      </c>
      <c r="BD5" s="5">
        <v>2230</v>
      </c>
      <c r="BE5" s="5">
        <v>2361</v>
      </c>
      <c r="BF5" s="5">
        <v>782</v>
      </c>
      <c r="BG5" s="5">
        <v>884</v>
      </c>
      <c r="BH5" s="5">
        <v>1049</v>
      </c>
      <c r="BI5" s="5">
        <v>1159</v>
      </c>
      <c r="BJ5" s="5">
        <v>1414</v>
      </c>
      <c r="BK5" s="5">
        <v>1671</v>
      </c>
      <c r="BL5" s="5">
        <v>1841</v>
      </c>
    </row>
    <row r="6" spans="2:73" x14ac:dyDescent="0.2">
      <c r="B6" t="s">
        <v>1</v>
      </c>
      <c r="C6" s="6">
        <v>-3</v>
      </c>
      <c r="D6" s="6">
        <v>-11</v>
      </c>
      <c r="E6" s="6">
        <v>-5</v>
      </c>
      <c r="F6" s="6">
        <v>-4</v>
      </c>
      <c r="G6" s="6">
        <v>-299</v>
      </c>
      <c r="H6" s="6">
        <v>-66</v>
      </c>
      <c r="I6" s="6">
        <v>-21</v>
      </c>
      <c r="J6" s="6">
        <v>-17</v>
      </c>
      <c r="K6" s="6">
        <v>0</v>
      </c>
      <c r="L6" s="6">
        <v>-10</v>
      </c>
      <c r="M6" s="6">
        <v>-30</v>
      </c>
      <c r="N6" s="6">
        <v>-5</v>
      </c>
      <c r="O6" s="6">
        <v>-7</v>
      </c>
      <c r="P6" s="6">
        <v>-2</v>
      </c>
      <c r="Q6" s="6">
        <v>-1</v>
      </c>
      <c r="R6" s="6">
        <v>-2146</v>
      </c>
      <c r="S6" s="6">
        <v>-11</v>
      </c>
      <c r="T6" s="6">
        <v>-93</v>
      </c>
      <c r="U6" s="6">
        <v>-3</v>
      </c>
      <c r="V6" s="6">
        <v>-6</v>
      </c>
      <c r="W6" s="6">
        <v>-3</v>
      </c>
      <c r="X6" s="6">
        <v>-4</v>
      </c>
      <c r="Y6" s="6">
        <v>-923</v>
      </c>
      <c r="Z6" s="3">
        <v>0</v>
      </c>
      <c r="AA6" s="3">
        <v>0</v>
      </c>
      <c r="AB6" s="6">
        <v>-1364</v>
      </c>
      <c r="AC6" s="6">
        <v>-108</v>
      </c>
      <c r="AD6" s="6">
        <v>-65</v>
      </c>
      <c r="AE6" s="6">
        <v>-71</v>
      </c>
      <c r="AF6" s="6">
        <v>-18</v>
      </c>
      <c r="AG6" s="6">
        <v>-17</v>
      </c>
      <c r="AH6" s="6">
        <v>-15</v>
      </c>
      <c r="AI6" s="6">
        <v>-431</v>
      </c>
      <c r="AJ6" s="6">
        <v>-144</v>
      </c>
      <c r="AK6" s="6">
        <v>-7</v>
      </c>
      <c r="AL6" s="6">
        <v>-9</v>
      </c>
      <c r="AM6" s="6">
        <v>-4</v>
      </c>
      <c r="AN6" s="6">
        <v>-391</v>
      </c>
      <c r="AO6" s="6">
        <v>-3</v>
      </c>
      <c r="AP6" s="6">
        <v>-3</v>
      </c>
      <c r="AQ6" s="6">
        <v>-4</v>
      </c>
      <c r="AR6" s="6">
        <v>-4</v>
      </c>
      <c r="AS6" s="6">
        <v>-12</v>
      </c>
      <c r="AT6" s="6">
        <v>-3</v>
      </c>
      <c r="AU6" s="6">
        <v>-834</v>
      </c>
      <c r="AV6" s="6">
        <v>-3</v>
      </c>
      <c r="AW6" s="6">
        <v>-4</v>
      </c>
      <c r="AX6" s="6">
        <v>-7</v>
      </c>
      <c r="AY6" s="6">
        <v>-3</v>
      </c>
      <c r="AZ6" s="6">
        <v>-4</v>
      </c>
      <c r="BA6" s="6">
        <v>-4</v>
      </c>
      <c r="BB6" s="6">
        <v>-2</v>
      </c>
      <c r="BC6" s="6">
        <v>-16</v>
      </c>
      <c r="BD6" s="6">
        <v>-4</v>
      </c>
      <c r="BE6" s="6">
        <v>-2</v>
      </c>
      <c r="BF6" s="6">
        <v>-1700</v>
      </c>
      <c r="BG6" s="6">
        <v>-9</v>
      </c>
      <c r="BH6" s="6">
        <v>-1</v>
      </c>
      <c r="BI6" s="6">
        <v>-1</v>
      </c>
      <c r="BJ6" s="6">
        <v>-1</v>
      </c>
      <c r="BK6" s="6">
        <v>-2</v>
      </c>
      <c r="BL6" s="6">
        <v>-3</v>
      </c>
      <c r="BN6" s="7" t="s">
        <v>2</v>
      </c>
      <c r="BO6" s="7"/>
      <c r="BP6" s="8"/>
      <c r="BQ6" s="7"/>
      <c r="BR6" s="7"/>
      <c r="BS6" s="9"/>
      <c r="BT6" s="7"/>
      <c r="BU6" s="7"/>
    </row>
    <row r="7" spans="2:73" x14ac:dyDescent="0.2">
      <c r="B7" s="10" t="s">
        <v>3</v>
      </c>
      <c r="C7" s="6">
        <v>109</v>
      </c>
      <c r="D7" s="6">
        <v>172</v>
      </c>
      <c r="E7" s="6">
        <v>127</v>
      </c>
      <c r="F7" s="6">
        <v>94</v>
      </c>
      <c r="G7" s="6">
        <v>117</v>
      </c>
      <c r="H7" s="6">
        <v>74</v>
      </c>
      <c r="I7" s="6">
        <v>69</v>
      </c>
      <c r="J7" s="6">
        <v>103</v>
      </c>
      <c r="K7" s="6">
        <v>132</v>
      </c>
      <c r="L7" s="6">
        <v>133</v>
      </c>
      <c r="M7" s="6">
        <v>118</v>
      </c>
      <c r="N7" s="6">
        <v>147</v>
      </c>
      <c r="O7" s="6">
        <v>143</v>
      </c>
      <c r="P7" s="6">
        <v>152</v>
      </c>
      <c r="Q7" s="6">
        <v>120</v>
      </c>
      <c r="R7" s="6">
        <v>131</v>
      </c>
      <c r="S7" s="6">
        <v>66</v>
      </c>
      <c r="T7" s="6">
        <v>83</v>
      </c>
      <c r="U7" s="6">
        <v>92</v>
      </c>
      <c r="V7" s="6">
        <v>137</v>
      </c>
      <c r="W7" s="6">
        <v>128</v>
      </c>
      <c r="X7" s="6">
        <v>133</v>
      </c>
      <c r="Y7" s="6">
        <v>137</v>
      </c>
      <c r="Z7" s="6">
        <v>237</v>
      </c>
      <c r="AA7" s="6">
        <v>221</v>
      </c>
      <c r="AB7" s="6">
        <v>104</v>
      </c>
      <c r="AC7" s="6">
        <v>93</v>
      </c>
      <c r="AD7" s="6">
        <v>109</v>
      </c>
      <c r="AE7" s="6">
        <v>96</v>
      </c>
      <c r="AF7" s="6">
        <v>90</v>
      </c>
      <c r="AG7" s="6">
        <v>139</v>
      </c>
      <c r="AH7" s="6">
        <v>99</v>
      </c>
      <c r="AI7" s="6">
        <v>133</v>
      </c>
      <c r="AJ7" s="6">
        <v>120</v>
      </c>
      <c r="AK7" s="6">
        <v>105</v>
      </c>
      <c r="AL7" s="6">
        <v>296</v>
      </c>
      <c r="AM7" s="6">
        <v>170</v>
      </c>
      <c r="AN7" s="6">
        <v>123</v>
      </c>
      <c r="AO7" s="6">
        <v>137</v>
      </c>
      <c r="AP7" s="6">
        <v>80</v>
      </c>
      <c r="AQ7" s="6">
        <v>152</v>
      </c>
      <c r="AR7" s="6">
        <v>100</v>
      </c>
      <c r="AS7" s="6">
        <v>111</v>
      </c>
      <c r="AT7" s="6">
        <v>135</v>
      </c>
      <c r="AU7" s="6">
        <v>125</v>
      </c>
      <c r="AV7" s="6">
        <v>105</v>
      </c>
      <c r="AW7" s="6">
        <v>139</v>
      </c>
      <c r="AX7" s="6">
        <v>265</v>
      </c>
      <c r="AY7" s="6">
        <v>157</v>
      </c>
      <c r="AZ7" s="6">
        <v>182</v>
      </c>
      <c r="BA7" s="6">
        <v>128</v>
      </c>
      <c r="BB7" s="6">
        <v>100</v>
      </c>
      <c r="BC7" s="6">
        <v>100</v>
      </c>
      <c r="BD7" s="6">
        <v>165</v>
      </c>
      <c r="BE7" s="6">
        <v>133</v>
      </c>
      <c r="BF7" s="6">
        <v>121</v>
      </c>
      <c r="BG7" s="6">
        <v>111</v>
      </c>
      <c r="BH7" s="6">
        <v>166</v>
      </c>
      <c r="BI7" s="6">
        <v>111</v>
      </c>
      <c r="BJ7" s="6">
        <v>256</v>
      </c>
      <c r="BK7" s="6">
        <v>259</v>
      </c>
      <c r="BL7" s="6">
        <v>173</v>
      </c>
      <c r="BN7" s="11" t="s">
        <v>4</v>
      </c>
      <c r="BO7" s="11" t="s">
        <v>5</v>
      </c>
      <c r="BP7" s="12" t="s">
        <v>6</v>
      </c>
      <c r="BQ7" s="11" t="s">
        <v>7</v>
      </c>
      <c r="BR7" s="11" t="s">
        <v>8</v>
      </c>
      <c r="BS7" s="11" t="s">
        <v>9</v>
      </c>
      <c r="BU7" s="11" t="s">
        <v>10</v>
      </c>
    </row>
    <row r="8" spans="2:73" ht="13.5" thickBot="1" x14ac:dyDescent="0.25">
      <c r="B8" s="13" t="s">
        <v>11</v>
      </c>
      <c r="C8" s="14">
        <f t="shared" ref="C8:BL8" si="0">C6+C7</f>
        <v>106</v>
      </c>
      <c r="D8" s="14">
        <f t="shared" si="0"/>
        <v>161</v>
      </c>
      <c r="E8" s="14">
        <f t="shared" si="0"/>
        <v>122</v>
      </c>
      <c r="F8" s="14">
        <f t="shared" si="0"/>
        <v>90</v>
      </c>
      <c r="G8" s="14">
        <f t="shared" si="0"/>
        <v>-182</v>
      </c>
      <c r="H8" s="14">
        <f t="shared" si="0"/>
        <v>8</v>
      </c>
      <c r="I8" s="14">
        <f t="shared" si="0"/>
        <v>48</v>
      </c>
      <c r="J8" s="14">
        <f t="shared" si="0"/>
        <v>86</v>
      </c>
      <c r="K8" s="14">
        <f t="shared" si="0"/>
        <v>132</v>
      </c>
      <c r="L8" s="14">
        <f t="shared" si="0"/>
        <v>123</v>
      </c>
      <c r="M8" s="14">
        <f t="shared" si="0"/>
        <v>88</v>
      </c>
      <c r="N8" s="14">
        <f t="shared" si="0"/>
        <v>142</v>
      </c>
      <c r="O8" s="14">
        <f t="shared" si="0"/>
        <v>136</v>
      </c>
      <c r="P8" s="14">
        <f t="shared" si="0"/>
        <v>150</v>
      </c>
      <c r="Q8" s="14">
        <f t="shared" si="0"/>
        <v>119</v>
      </c>
      <c r="R8" s="14">
        <f t="shared" si="0"/>
        <v>-2015</v>
      </c>
      <c r="S8" s="14">
        <f t="shared" si="0"/>
        <v>55</v>
      </c>
      <c r="T8" s="14">
        <f t="shared" si="0"/>
        <v>-10</v>
      </c>
      <c r="U8" s="14">
        <f t="shared" si="0"/>
        <v>89</v>
      </c>
      <c r="V8" s="14">
        <f t="shared" si="0"/>
        <v>131</v>
      </c>
      <c r="W8" s="14">
        <f t="shared" si="0"/>
        <v>125</v>
      </c>
      <c r="X8" s="14">
        <f t="shared" si="0"/>
        <v>129</v>
      </c>
      <c r="Y8" s="14">
        <f t="shared" si="0"/>
        <v>-786</v>
      </c>
      <c r="Z8" s="14">
        <f t="shared" si="0"/>
        <v>237</v>
      </c>
      <c r="AA8" s="14">
        <f t="shared" si="0"/>
        <v>221</v>
      </c>
      <c r="AB8" s="14">
        <f t="shared" si="0"/>
        <v>-1260</v>
      </c>
      <c r="AC8" s="14">
        <f t="shared" si="0"/>
        <v>-15</v>
      </c>
      <c r="AD8" s="14">
        <f t="shared" si="0"/>
        <v>44</v>
      </c>
      <c r="AE8" s="14">
        <f t="shared" si="0"/>
        <v>25</v>
      </c>
      <c r="AF8" s="14">
        <f t="shared" si="0"/>
        <v>72</v>
      </c>
      <c r="AG8" s="14">
        <f t="shared" si="0"/>
        <v>122</v>
      </c>
      <c r="AH8" s="14">
        <f t="shared" si="0"/>
        <v>84</v>
      </c>
      <c r="AI8" s="14">
        <f t="shared" si="0"/>
        <v>-298</v>
      </c>
      <c r="AJ8" s="14">
        <f t="shared" si="0"/>
        <v>-24</v>
      </c>
      <c r="AK8" s="14">
        <f t="shared" si="0"/>
        <v>98</v>
      </c>
      <c r="AL8" s="14">
        <f t="shared" si="0"/>
        <v>287</v>
      </c>
      <c r="AM8" s="14">
        <f t="shared" si="0"/>
        <v>166</v>
      </c>
      <c r="AN8" s="14">
        <f t="shared" si="0"/>
        <v>-268</v>
      </c>
      <c r="AO8" s="14">
        <f t="shared" si="0"/>
        <v>134</v>
      </c>
      <c r="AP8" s="14">
        <f t="shared" si="0"/>
        <v>77</v>
      </c>
      <c r="AQ8" s="14">
        <f t="shared" si="0"/>
        <v>148</v>
      </c>
      <c r="AR8" s="14">
        <f t="shared" si="0"/>
        <v>96</v>
      </c>
      <c r="AS8" s="14">
        <f t="shared" si="0"/>
        <v>99</v>
      </c>
      <c r="AT8" s="14">
        <f t="shared" si="0"/>
        <v>132</v>
      </c>
      <c r="AU8" s="14">
        <f t="shared" si="0"/>
        <v>-709</v>
      </c>
      <c r="AV8" s="14">
        <f t="shared" si="0"/>
        <v>102</v>
      </c>
      <c r="AW8" s="14">
        <f t="shared" si="0"/>
        <v>135</v>
      </c>
      <c r="AX8" s="14">
        <f t="shared" si="0"/>
        <v>258</v>
      </c>
      <c r="AY8" s="14">
        <f t="shared" si="0"/>
        <v>154</v>
      </c>
      <c r="AZ8" s="14">
        <f t="shared" si="0"/>
        <v>178</v>
      </c>
      <c r="BA8" s="14">
        <v>124</v>
      </c>
      <c r="BB8" s="14">
        <f t="shared" ref="BB8:BK8" si="1">BB6+BB7</f>
        <v>98</v>
      </c>
      <c r="BC8" s="14">
        <f t="shared" si="1"/>
        <v>84</v>
      </c>
      <c r="BD8" s="14">
        <f t="shared" si="1"/>
        <v>161</v>
      </c>
      <c r="BE8" s="14">
        <f t="shared" si="1"/>
        <v>131</v>
      </c>
      <c r="BF8" s="14">
        <f t="shared" si="1"/>
        <v>-1579</v>
      </c>
      <c r="BG8" s="14">
        <f t="shared" si="1"/>
        <v>102</v>
      </c>
      <c r="BH8" s="14">
        <f t="shared" si="1"/>
        <v>165</v>
      </c>
      <c r="BI8" s="14">
        <f t="shared" si="1"/>
        <v>110</v>
      </c>
      <c r="BJ8" s="14">
        <f t="shared" si="1"/>
        <v>255</v>
      </c>
      <c r="BK8" s="14">
        <f t="shared" si="1"/>
        <v>257</v>
      </c>
      <c r="BL8" s="14">
        <f t="shared" si="0"/>
        <v>170</v>
      </c>
      <c r="BN8" s="15"/>
      <c r="BO8" s="15"/>
      <c r="BP8" s="16"/>
      <c r="BQ8" s="17"/>
      <c r="BR8" s="15"/>
      <c r="BS8" s="17"/>
      <c r="BU8" s="10"/>
    </row>
    <row r="9" spans="2:73" ht="13.5" thickTop="1" x14ac:dyDescent="0.2">
      <c r="BN9" t="s">
        <v>13</v>
      </c>
      <c r="BO9" t="s">
        <v>14</v>
      </c>
      <c r="BP9" s="3">
        <v>228800</v>
      </c>
      <c r="BQ9" s="4">
        <v>45524</v>
      </c>
      <c r="BR9" t="s">
        <v>15</v>
      </c>
      <c r="BS9" s="4">
        <v>45900</v>
      </c>
      <c r="BT9" s="18" t="str">
        <f>RIGHT(BN9,10)</f>
        <v>0000014861</v>
      </c>
      <c r="BU9" s="18" t="str">
        <f>VLOOKUP(BT9,'[1]PO Report - UPDATE Monthly'!A:B,2,0)</f>
        <v>Complete</v>
      </c>
    </row>
    <row r="10" spans="2:73" x14ac:dyDescent="0.2">
      <c r="BN10" t="s">
        <v>16</v>
      </c>
      <c r="BO10" t="s">
        <v>17</v>
      </c>
      <c r="BP10" s="3">
        <v>240364.79999999999</v>
      </c>
      <c r="BQ10" s="4">
        <v>45531</v>
      </c>
      <c r="BR10" t="s">
        <v>15</v>
      </c>
      <c r="BS10" s="4">
        <v>45900</v>
      </c>
      <c r="BT10" s="18" t="str">
        <f>RIGHT(BN10,10)</f>
        <v>0000014941</v>
      </c>
      <c r="BU10" s="18" t="str">
        <f>VLOOKUP(BT10,'[1]PO Report - UPDATE Monthly'!A:B,2,0)</f>
        <v>Complete</v>
      </c>
    </row>
    <row r="11" spans="2:73" x14ac:dyDescent="0.2">
      <c r="BN11" t="s">
        <v>18</v>
      </c>
      <c r="BO11" t="s">
        <v>19</v>
      </c>
      <c r="BP11" s="3">
        <v>3851.75</v>
      </c>
      <c r="BQ11" s="4">
        <v>45691</v>
      </c>
      <c r="BR11" t="s">
        <v>12</v>
      </c>
      <c r="BS11" s="4">
        <v>45855</v>
      </c>
      <c r="BT11" s="18" t="str">
        <f>RIGHT(BN11,10)</f>
        <v>0000015582</v>
      </c>
      <c r="BU11" s="18" t="str">
        <f>VLOOKUP(BT11,'[1]PO Report - UPDATE Monthly'!A:B,2,0)</f>
        <v>Complete</v>
      </c>
    </row>
  </sheetData>
  <pageMargins left="0.7" right="0.7" top="0.75" bottom="0.75" header="0.3" footer="0.3"/>
  <pageSetup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Trends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Horn, Eric</dc:creator>
  <cp:lastModifiedBy>Martinez, Kat</cp:lastModifiedBy>
  <dcterms:created xsi:type="dcterms:W3CDTF">2021-08-02T16:50:26Z</dcterms:created>
  <dcterms:modified xsi:type="dcterms:W3CDTF">2025-11-03T15:15:58Z</dcterms:modified>
</cp:coreProperties>
</file>